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84042a87e2892c/Documents/Ballerup gruppe/Årsregnskaber/Regnskab og budget 2022/"/>
    </mc:Choice>
  </mc:AlternateContent>
  <xr:revisionPtr revIDLastSave="470" documentId="8_{83C69826-E8DC-4687-8707-75C3197F26DB}" xr6:coauthVersionLast="47" xr6:coauthVersionMax="47" xr10:uidLastSave="{6B6ED18C-69FF-42D1-91F6-E93828EBB836}"/>
  <bookViews>
    <workbookView xWindow="0" yWindow="15" windowWidth="20490" windowHeight="11025" xr2:uid="{EA9CD457-F708-444F-8499-AF777EC0E30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D94" i="1"/>
  <c r="G94" i="1"/>
  <c r="C77" i="1"/>
  <c r="D77" i="1"/>
  <c r="C62" i="1"/>
  <c r="C35" i="1"/>
  <c r="C45" i="1"/>
  <c r="C53" i="1" s="1"/>
  <c r="C9" i="1"/>
  <c r="D44" i="1"/>
  <c r="D45" i="1" s="1"/>
  <c r="D53" i="1" s="1"/>
  <c r="G52" i="1"/>
  <c r="G45" i="1"/>
  <c r="G53" i="1" s="1"/>
  <c r="F45" i="1"/>
  <c r="F77" i="1"/>
  <c r="G77" i="1"/>
  <c r="F72" i="1"/>
  <c r="F62" i="1"/>
  <c r="F59" i="1"/>
  <c r="F52" i="1"/>
  <c r="D52" i="1"/>
  <c r="G35" i="1"/>
  <c r="F35" i="1"/>
  <c r="D35" i="1"/>
  <c r="G9" i="1"/>
  <c r="F9" i="1"/>
  <c r="D9" i="1"/>
  <c r="G36" i="1" l="1"/>
  <c r="F36" i="1"/>
  <c r="D36" i="1"/>
  <c r="F53" i="1"/>
  <c r="C81" i="1"/>
  <c r="C82" i="1"/>
  <c r="C36" i="1"/>
  <c r="F81" i="1"/>
  <c r="F82" i="1"/>
  <c r="D81" i="1"/>
  <c r="G82" i="1"/>
  <c r="G81" i="1"/>
  <c r="D82" i="1"/>
  <c r="C83" i="1" l="1"/>
  <c r="F83" i="1"/>
  <c r="D83" i="1"/>
  <c r="G83" i="1"/>
</calcChain>
</file>

<file path=xl/sharedStrings.xml><?xml version="1.0" encoding="utf-8"?>
<sst xmlns="http://schemas.openxmlformats.org/spreadsheetml/2006/main" count="148" uniqueCount="124">
  <si>
    <t>BUDGET 2021</t>
  </si>
  <si>
    <t>1000</t>
  </si>
  <si>
    <t>Medlemskontingent</t>
  </si>
  <si>
    <t>1012</t>
  </si>
  <si>
    <t>Kursustilskud</t>
  </si>
  <si>
    <t>1050</t>
  </si>
  <si>
    <t>Diverse indtægter, varesalg</t>
  </si>
  <si>
    <t>2000</t>
  </si>
  <si>
    <t>Korpskontingent</t>
  </si>
  <si>
    <t>2010</t>
  </si>
  <si>
    <t>Divisionskontingent</t>
  </si>
  <si>
    <t>2022</t>
  </si>
  <si>
    <t>Arrangementer med egenbet. - gebyrer</t>
  </si>
  <si>
    <t>2040</t>
  </si>
  <si>
    <t>Kursusudgifter</t>
  </si>
  <si>
    <t>2050</t>
  </si>
  <si>
    <t>Administration</t>
  </si>
  <si>
    <t>2071</t>
  </si>
  <si>
    <t>Pæremose Havn - anskaffelse og vedligehold - udearealer</t>
  </si>
  <si>
    <t>2073</t>
  </si>
  <si>
    <t>Hytten - anskaffelser, vedligehold og rengøring - indendørs</t>
  </si>
  <si>
    <t>2075</t>
  </si>
  <si>
    <t>Inventar - anskaffelse og vedligehold</t>
  </si>
  <si>
    <t>2076</t>
  </si>
  <si>
    <t>Forsikringer og Falckabonnement</t>
  </si>
  <si>
    <t>2090</t>
  </si>
  <si>
    <t>Diverse udgifter</t>
  </si>
  <si>
    <t>2400</t>
  </si>
  <si>
    <t>Afdelingerne - bespisning ved møder</t>
  </si>
  <si>
    <t>2410</t>
  </si>
  <si>
    <t>2420</t>
  </si>
  <si>
    <t>Mini</t>
  </si>
  <si>
    <t>2425</t>
  </si>
  <si>
    <t>Ulve</t>
  </si>
  <si>
    <t>2430</t>
  </si>
  <si>
    <t>Junior</t>
  </si>
  <si>
    <t>2440</t>
  </si>
  <si>
    <t>Trop</t>
  </si>
  <si>
    <t>2461</t>
  </si>
  <si>
    <t>Klan - 2 afdelinger</t>
  </si>
  <si>
    <t>2475</t>
  </si>
  <si>
    <t>Gruppen - mærker, startpakker ol.</t>
  </si>
  <si>
    <t>2480</t>
  </si>
  <si>
    <t>Ledere - møder og bespisning</t>
  </si>
  <si>
    <t>2485</t>
  </si>
  <si>
    <t>Ledertilskud</t>
  </si>
  <si>
    <t>2490</t>
  </si>
  <si>
    <t>2560</t>
  </si>
  <si>
    <t>Gaver</t>
  </si>
  <si>
    <t>2650</t>
  </si>
  <si>
    <t>Vareforbrug</t>
  </si>
  <si>
    <t>1010</t>
  </si>
  <si>
    <t>Tilskud til leje af lokaler og hytter</t>
  </si>
  <si>
    <t>1021</t>
  </si>
  <si>
    <t>Arrangementer, ture og lejre - egenbetaling</t>
  </si>
  <si>
    <t>1011</t>
  </si>
  <si>
    <t>Aktivitetstilskud</t>
  </si>
  <si>
    <t>1013</t>
  </si>
  <si>
    <t>Andre offentlige tilskud</t>
  </si>
  <si>
    <t>1014</t>
  </si>
  <si>
    <t>COVID-19 støtte, Ballerup Kommune</t>
  </si>
  <si>
    <t>2019</t>
  </si>
  <si>
    <t>Arrangementer med egenbet. - transport</t>
  </si>
  <si>
    <t>2020</t>
  </si>
  <si>
    <t>Arrangementer med egenbet. - aktiviteter</t>
  </si>
  <si>
    <t>2021</t>
  </si>
  <si>
    <t>Arrangementer med egenbet. - bespisning</t>
  </si>
  <si>
    <t>2031</t>
  </si>
  <si>
    <t>Gruppebetalte aktiviteter</t>
  </si>
  <si>
    <t>2070</t>
  </si>
  <si>
    <t>Leje af hytter og lokaler</t>
  </si>
  <si>
    <t>1052</t>
  </si>
  <si>
    <t>Indtægter, spejdernes indtjening til udlandstur</t>
  </si>
  <si>
    <t>1024</t>
  </si>
  <si>
    <t>Sommerlejr - rate indbetalinger</t>
  </si>
  <si>
    <t>2600</t>
  </si>
  <si>
    <t>Overførsel til henlæggelse til store lejre</t>
  </si>
  <si>
    <t>1045</t>
  </si>
  <si>
    <t>Fundraising - Pæremose Havn</t>
  </si>
  <si>
    <t>1046</t>
  </si>
  <si>
    <t>2060</t>
  </si>
  <si>
    <t>Spejder Materiel - anskaffelse og vedligehold</t>
  </si>
  <si>
    <t>2061</t>
  </si>
  <si>
    <t>Spejdermateriel - træklatring, anskaffelse og vedligehold</t>
  </si>
  <si>
    <t>Kontrol</t>
  </si>
  <si>
    <t>budgetterede indtægter</t>
  </si>
  <si>
    <t>budgetterede udgifter</t>
  </si>
  <si>
    <t>lederfest</t>
  </si>
  <si>
    <t>teltindkøb i løbet af 2021 eller 2022</t>
  </si>
  <si>
    <t>Indtægter i alt</t>
  </si>
  <si>
    <t>Udgifter i alt</t>
  </si>
  <si>
    <t>Resultat</t>
  </si>
  <si>
    <t>BUDGET 2022</t>
  </si>
  <si>
    <t>REALISERET 2021</t>
  </si>
  <si>
    <t>Opsparingskonto - Troppen</t>
  </si>
  <si>
    <t>Opsparingskonto - Klanen</t>
  </si>
  <si>
    <t>Renter                                        (ny 2021)</t>
  </si>
  <si>
    <t>Søulke - anskaffelse og vedligehold        (ny 2021)</t>
  </si>
  <si>
    <t>5 tunneltelte indkøbt i 2021 26.000</t>
  </si>
  <si>
    <t>heraf Falckkasse kr 899,-</t>
  </si>
  <si>
    <t>Bestyrelsens forslag til budget 2022 og 2023</t>
  </si>
  <si>
    <t>BUDGET 2023</t>
  </si>
  <si>
    <t>Almindelig drift af gruppen</t>
  </si>
  <si>
    <t>Ture og lejre</t>
  </si>
  <si>
    <t>Indtjening og forudbetaling til lejre</t>
  </si>
  <si>
    <t>I alt</t>
  </si>
  <si>
    <t>Fundrasing og tilhørende anskaffelser</t>
  </si>
  <si>
    <t>Den samlede indtjening til udlandsture efter årets henlæggelser</t>
  </si>
  <si>
    <t>Mikro - 2 afdelinger</t>
  </si>
  <si>
    <t>Korpsrådsmøde (6 deltagere samt transport)</t>
  </si>
  <si>
    <t>Fundraising - øvrigt (kursus og shelter)</t>
  </si>
  <si>
    <t>1)</t>
  </si>
  <si>
    <t>ad 1)</t>
  </si>
  <si>
    <t>heraf afsat til telte</t>
  </si>
  <si>
    <t>2)</t>
  </si>
  <si>
    <t>ad 2)</t>
  </si>
  <si>
    <t>3)</t>
  </si>
  <si>
    <t>ad 3)</t>
  </si>
  <si>
    <t xml:space="preserve">lederfest </t>
  </si>
  <si>
    <t>lederjakker</t>
  </si>
  <si>
    <t>overskud 2020 er indarbejdet i 2021 budget med</t>
  </si>
  <si>
    <t>heraf shelter (doneret i 2021 fra Spejdernes genbrug)</t>
  </si>
  <si>
    <t>Resultat af almindelig drift af gruppen</t>
  </si>
  <si>
    <t>Resultat for ture og lejre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</si>
</sst>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4" fontId="3" fillId="0" borderId="0" xfId="0" applyNumberFormat="1" applyFont="1"/>
    <xf numFmtId="4" fontId="0" fillId="0" borderId="0" xfId="0" applyNumberFormat="1"/>
    <xf numFmtId="0" fontId="4" fillId="0" borderId="1" xfId="1" applyBorder="1"/>
    <xf numFmtId="4" fontId="5" fillId="2" borderId="2" xfId="1" applyNumberFormat="1" applyFont="1" applyFill="1" applyBorder="1" applyAlignment="1">
      <alignment horizontal="center"/>
    </xf>
    <xf numFmtId="0" fontId="0" fillId="0" borderId="3" xfId="0" applyBorder="1"/>
    <xf numFmtId="0" fontId="4" fillId="0" borderId="1" xfId="0" applyFont="1" applyBorder="1" applyAlignment="1">
      <alignment wrapText="1"/>
    </xf>
    <xf numFmtId="0" fontId="5" fillId="0" borderId="1" xfId="1" applyFont="1" applyFill="1" applyBorder="1" applyAlignment="1" applyProtection="1">
      <alignment wrapText="1"/>
    </xf>
    <xf numFmtId="0" fontId="6" fillId="0" borderId="0" xfId="0" applyFont="1"/>
    <xf numFmtId="4" fontId="6" fillId="0" borderId="0" xfId="0" applyNumberFormat="1" applyFont="1"/>
    <xf numFmtId="0" fontId="4" fillId="0" borderId="1" xfId="1" applyFill="1" applyBorder="1" applyAlignment="1" applyProtection="1">
      <alignment wrapText="1"/>
    </xf>
    <xf numFmtId="0" fontId="4" fillId="3" borderId="1" xfId="0" applyFont="1" applyFill="1" applyBorder="1" applyAlignment="1">
      <alignment wrapText="1"/>
    </xf>
    <xf numFmtId="0" fontId="5" fillId="0" borderId="5" xfId="1" applyFont="1" applyFill="1" applyBorder="1"/>
    <xf numFmtId="0" fontId="5" fillId="0" borderId="6" xfId="1" applyFont="1" applyBorder="1"/>
    <xf numFmtId="0" fontId="4" fillId="0" borderId="0" xfId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4" xfId="1" applyFont="1" applyFill="1" applyBorder="1" applyAlignment="1" applyProtection="1">
      <alignment wrapText="1"/>
    </xf>
    <xf numFmtId="0" fontId="5" fillId="0" borderId="0" xfId="1" applyFont="1" applyFill="1" applyBorder="1"/>
    <xf numFmtId="0" fontId="4" fillId="0" borderId="0" xfId="1" applyFill="1"/>
    <xf numFmtId="0" fontId="4" fillId="0" borderId="2" xfId="0" applyFont="1" applyBorder="1" applyAlignment="1">
      <alignment wrapText="1"/>
    </xf>
    <xf numFmtId="4" fontId="4" fillId="2" borderId="2" xfId="1" applyNumberFormat="1" applyFill="1" applyBorder="1"/>
    <xf numFmtId="0" fontId="5" fillId="0" borderId="1" xfId="1" applyFont="1" applyBorder="1"/>
    <xf numFmtId="0" fontId="1" fillId="0" borderId="0" xfId="0" applyFont="1"/>
    <xf numFmtId="4" fontId="1" fillId="0" borderId="0" xfId="0" applyNumberFormat="1" applyFont="1"/>
    <xf numFmtId="0" fontId="4" fillId="0" borderId="0" xfId="1" applyFill="1" applyBorder="1"/>
    <xf numFmtId="0" fontId="1" fillId="0" borderId="1" xfId="0" applyFont="1" applyBorder="1"/>
    <xf numFmtId="4" fontId="4" fillId="4" borderId="2" xfId="0" applyNumberFormat="1" applyFont="1" applyFill="1" applyBorder="1" applyAlignment="1">
      <alignment wrapText="1"/>
    </xf>
    <xf numFmtId="4" fontId="6" fillId="4" borderId="2" xfId="0" applyNumberFormat="1" applyFont="1" applyFill="1" applyBorder="1"/>
    <xf numFmtId="4" fontId="5" fillId="4" borderId="2" xfId="1" applyNumberFormat="1" applyFont="1" applyFill="1" applyBorder="1"/>
    <xf numFmtId="4" fontId="4" fillId="4" borderId="1" xfId="0" applyNumberFormat="1" applyFont="1" applyFill="1" applyBorder="1" applyAlignment="1">
      <alignment wrapText="1"/>
    </xf>
    <xf numFmtId="4" fontId="5" fillId="4" borderId="1" xfId="1" applyNumberFormat="1" applyFont="1" applyFill="1" applyBorder="1"/>
    <xf numFmtId="4" fontId="5" fillId="4" borderId="1" xfId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" fontId="0" fillId="0" borderId="0" xfId="0" applyNumberFormat="1" applyFont="1"/>
    <xf numFmtId="4" fontId="0" fillId="0" borderId="0" xfId="0" applyNumberFormat="1" applyFill="1"/>
    <xf numFmtId="4" fontId="4" fillId="0" borderId="3" xfId="1" applyNumberFormat="1" applyFill="1" applyBorder="1" applyAlignment="1" applyProtection="1">
      <alignment wrapText="1"/>
    </xf>
    <xf numFmtId="0" fontId="0" fillId="0" borderId="0" xfId="0" applyFill="1"/>
    <xf numFmtId="4" fontId="5" fillId="0" borderId="0" xfId="1" applyNumberFormat="1" applyFont="1" applyFill="1" applyBorder="1"/>
    <xf numFmtId="0" fontId="6" fillId="0" borderId="0" xfId="0" applyFont="1" applyFill="1"/>
    <xf numFmtId="4" fontId="6" fillId="0" borderId="0" xfId="0" applyNumberFormat="1" applyFont="1" applyFill="1"/>
    <xf numFmtId="4" fontId="4" fillId="0" borderId="0" xfId="1" applyNumberFormat="1" applyFill="1"/>
    <xf numFmtId="0" fontId="1" fillId="0" borderId="0" xfId="0" applyFont="1" applyFill="1" applyBorder="1"/>
    <xf numFmtId="0" fontId="1" fillId="0" borderId="0" xfId="0" applyFont="1" applyFill="1"/>
    <xf numFmtId="4" fontId="1" fillId="0" borderId="0" xfId="0" applyNumberFormat="1" applyFont="1" applyFill="1"/>
    <xf numFmtId="4" fontId="3" fillId="0" borderId="0" xfId="0" applyNumberFormat="1" applyFont="1" applyFill="1"/>
    <xf numFmtId="0" fontId="0" fillId="0" borderId="8" xfId="0" applyFont="1" applyBorder="1"/>
    <xf numFmtId="0" fontId="4" fillId="0" borderId="9" xfId="1" applyFont="1" applyFill="1" applyBorder="1"/>
    <xf numFmtId="4" fontId="5" fillId="4" borderId="9" xfId="1" applyNumberFormat="1" applyFont="1" applyFill="1" applyBorder="1"/>
    <xf numFmtId="4" fontId="4" fillId="2" borderId="10" xfId="1" applyNumberFormat="1" applyFont="1" applyFill="1" applyBorder="1"/>
    <xf numFmtId="0" fontId="4" fillId="0" borderId="5" xfId="1" applyFont="1" applyFill="1" applyBorder="1"/>
    <xf numFmtId="0" fontId="4" fillId="0" borderId="6" xfId="1" applyFont="1" applyFill="1" applyBorder="1"/>
    <xf numFmtId="4" fontId="5" fillId="4" borderId="6" xfId="1" applyNumberFormat="1" applyFont="1" applyFill="1" applyBorder="1"/>
    <xf numFmtId="4" fontId="4" fillId="2" borderId="11" xfId="1" applyNumberFormat="1" applyFont="1" applyFill="1" applyBorder="1"/>
    <xf numFmtId="0" fontId="4" fillId="0" borderId="0" xfId="0" applyFont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4" fontId="7" fillId="4" borderId="2" xfId="0" applyNumberFormat="1" applyFont="1" applyFill="1" applyBorder="1"/>
    <xf numFmtId="4" fontId="4" fillId="0" borderId="0" xfId="1" applyNumberFormat="1" applyFont="1" applyFill="1"/>
    <xf numFmtId="4" fontId="4" fillId="4" borderId="1" xfId="1" applyNumberFormat="1" applyFont="1" applyFill="1" applyBorder="1"/>
    <xf numFmtId="4" fontId="3" fillId="4" borderId="1" xfId="0" applyNumberFormat="1" applyFont="1" applyFill="1" applyBorder="1"/>
    <xf numFmtId="4" fontId="3" fillId="4" borderId="0" xfId="0" applyNumberFormat="1" applyFont="1" applyFill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4" fillId="0" borderId="8" xfId="1" applyFill="1" applyBorder="1"/>
    <xf numFmtId="0" fontId="4" fillId="0" borderId="9" xfId="1" applyBorder="1"/>
    <xf numFmtId="4" fontId="5" fillId="4" borderId="12" xfId="1" applyNumberFormat="1" applyFont="1" applyFill="1" applyBorder="1" applyAlignment="1">
      <alignment horizontal="center"/>
    </xf>
    <xf numFmtId="4" fontId="5" fillId="2" borderId="10" xfId="1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4" fontId="4" fillId="2" borderId="13" xfId="0" applyNumberFormat="1" applyFont="1" applyFill="1" applyBorder="1" applyAlignment="1">
      <alignment wrapText="1"/>
    </xf>
    <xf numFmtId="4" fontId="4" fillId="2" borderId="13" xfId="1" applyNumberFormat="1" applyFill="1" applyBorder="1"/>
    <xf numFmtId="0" fontId="5" fillId="0" borderId="4" xfId="1" applyFont="1" applyFill="1" applyBorder="1"/>
    <xf numFmtId="4" fontId="5" fillId="2" borderId="13" xfId="1" applyNumberFormat="1" applyFont="1" applyFill="1" applyBorder="1"/>
    <xf numFmtId="4" fontId="5" fillId="2" borderId="11" xfId="1" applyNumberFormat="1" applyFont="1" applyFill="1" applyBorder="1"/>
    <xf numFmtId="0" fontId="6" fillId="0" borderId="0" xfId="0" applyFont="1" applyBorder="1"/>
    <xf numFmtId="4" fontId="5" fillId="2" borderId="13" xfId="1" applyNumberFormat="1" applyFont="1" applyFill="1" applyBorder="1" applyAlignment="1" applyProtection="1">
      <alignment wrapText="1"/>
    </xf>
    <xf numFmtId="0" fontId="4" fillId="0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2" borderId="15" xfId="0" applyFont="1" applyFill="1" applyBorder="1" applyAlignment="1">
      <alignment wrapText="1"/>
    </xf>
    <xf numFmtId="4" fontId="6" fillId="4" borderId="6" xfId="0" applyNumberFormat="1" applyFont="1" applyFill="1" applyBorder="1"/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" fontId="4" fillId="4" borderId="7" xfId="0" applyNumberFormat="1" applyFont="1" applyFill="1" applyBorder="1" applyAlignment="1">
      <alignment wrapText="1"/>
    </xf>
    <xf numFmtId="4" fontId="4" fillId="2" borderId="18" xfId="0" applyNumberFormat="1" applyFont="1" applyFill="1" applyBorder="1" applyAlignment="1">
      <alignment wrapText="1"/>
    </xf>
    <xf numFmtId="4" fontId="6" fillId="0" borderId="0" xfId="0" applyNumberFormat="1" applyFont="1" applyFill="1" applyBorder="1"/>
    <xf numFmtId="4" fontId="6" fillId="0" borderId="0" xfId="0" applyNumberFormat="1" applyFont="1" applyBorder="1"/>
    <xf numFmtId="4" fontId="0" fillId="0" borderId="0" xfId="0" applyNumberFormat="1" applyBorder="1"/>
    <xf numFmtId="4" fontId="4" fillId="0" borderId="0" xfId="1" applyNumberFormat="1" applyFont="1" applyFill="1" applyBorder="1"/>
    <xf numFmtId="0" fontId="4" fillId="0" borderId="16" xfId="1" applyFill="1" applyBorder="1" applyAlignment="1" applyProtection="1">
      <alignment wrapText="1"/>
    </xf>
    <xf numFmtId="0" fontId="4" fillId="0" borderId="17" xfId="1" applyFill="1" applyBorder="1" applyAlignment="1" applyProtection="1">
      <alignment wrapText="1"/>
    </xf>
    <xf numFmtId="4" fontId="4" fillId="4" borderId="17" xfId="0" applyNumberFormat="1" applyFont="1" applyFill="1" applyBorder="1" applyAlignment="1">
      <alignment wrapText="1"/>
    </xf>
    <xf numFmtId="4" fontId="4" fillId="2" borderId="18" xfId="1" applyNumberFormat="1" applyFill="1" applyBorder="1" applyAlignment="1" applyProtection="1">
      <alignment wrapText="1"/>
    </xf>
    <xf numFmtId="4" fontId="0" fillId="0" borderId="0" xfId="0" applyNumberFormat="1" applyFill="1" applyBorder="1"/>
    <xf numFmtId="4" fontId="3" fillId="4" borderId="17" xfId="0" applyNumberFormat="1" applyFont="1" applyFill="1" applyBorder="1"/>
    <xf numFmtId="0" fontId="4" fillId="0" borderId="19" xfId="1" applyFill="1" applyBorder="1" applyAlignment="1" applyProtection="1">
      <alignment wrapText="1"/>
    </xf>
    <xf numFmtId="4" fontId="3" fillId="0" borderId="19" xfId="0" applyNumberFormat="1" applyFont="1" applyFill="1" applyBorder="1"/>
    <xf numFmtId="0" fontId="0" fillId="0" borderId="19" xfId="0" applyBorder="1"/>
    <xf numFmtId="4" fontId="4" fillId="0" borderId="19" xfId="1" applyNumberFormat="1" applyFont="1" applyFill="1" applyBorder="1"/>
    <xf numFmtId="0" fontId="4" fillId="0" borderId="19" xfId="1" applyFill="1" applyBorder="1"/>
    <xf numFmtId="0" fontId="4" fillId="0" borderId="20" xfId="1" applyFill="1" applyBorder="1" applyAlignment="1" applyProtection="1">
      <alignment wrapText="1"/>
    </xf>
    <xf numFmtId="4" fontId="4" fillId="0" borderId="21" xfId="1" applyNumberFormat="1" applyFill="1" applyBorder="1" applyAlignment="1" applyProtection="1">
      <alignment wrapText="1"/>
    </xf>
    <xf numFmtId="0" fontId="6" fillId="0" borderId="0" xfId="0" applyFont="1" applyFill="1" applyBorder="1"/>
    <xf numFmtId="0" fontId="4" fillId="0" borderId="20" xfId="1" applyFill="1" applyBorder="1"/>
    <xf numFmtId="4" fontId="4" fillId="0" borderId="21" xfId="1" applyNumberFormat="1" applyFill="1" applyBorder="1"/>
    <xf numFmtId="0" fontId="5" fillId="0" borderId="0" xfId="1" applyFont="1" applyBorder="1"/>
    <xf numFmtId="0" fontId="4" fillId="0" borderId="0" xfId="1" applyFont="1" applyFill="1" applyBorder="1"/>
    <xf numFmtId="0" fontId="4" fillId="0" borderId="22" xfId="1" applyFill="1" applyBorder="1"/>
    <xf numFmtId="0" fontId="4" fillId="0" borderId="23" xfId="0" applyFont="1" applyBorder="1" applyAlignment="1">
      <alignment wrapText="1"/>
    </xf>
    <xf numFmtId="0" fontId="5" fillId="0" borderId="24" xfId="1" applyFont="1" applyFill="1" applyBorder="1"/>
    <xf numFmtId="0" fontId="9" fillId="0" borderId="0" xfId="1" applyFont="1" applyFill="1" applyBorder="1" applyAlignment="1" applyProtection="1">
      <alignment wrapText="1"/>
    </xf>
    <xf numFmtId="0" fontId="4" fillId="0" borderId="0" xfId="1" applyBorder="1"/>
    <xf numFmtId="0" fontId="8" fillId="0" borderId="1" xfId="1" applyFont="1" applyFill="1" applyBorder="1" applyAlignment="1" applyProtection="1">
      <alignment wrapText="1"/>
    </xf>
    <xf numFmtId="3" fontId="0" fillId="0" borderId="0" xfId="0" applyNumberFormat="1"/>
    <xf numFmtId="3" fontId="2" fillId="0" borderId="0" xfId="0" applyNumberFormat="1" applyFont="1"/>
    <xf numFmtId="3" fontId="5" fillId="0" borderId="12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wrapText="1"/>
    </xf>
    <xf numFmtId="3" fontId="5" fillId="0" borderId="2" xfId="1" applyNumberFormat="1" applyFont="1" applyFill="1" applyBorder="1" applyAlignment="1" applyProtection="1">
      <alignment wrapText="1"/>
    </xf>
    <xf numFmtId="3" fontId="4" fillId="0" borderId="19" xfId="1" applyNumberFormat="1" applyFill="1" applyBorder="1" applyAlignment="1" applyProtection="1">
      <alignment wrapText="1"/>
    </xf>
    <xf numFmtId="3" fontId="4" fillId="0" borderId="7" xfId="0" applyNumberFormat="1" applyFont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5" fillId="0" borderId="0" xfId="1" applyNumberFormat="1" applyFont="1" applyFill="1" applyBorder="1"/>
    <xf numFmtId="3" fontId="4" fillId="0" borderId="0" xfId="1" applyNumberFormat="1" applyFill="1" applyBorder="1" applyAlignment="1" applyProtection="1">
      <alignment wrapText="1"/>
    </xf>
    <xf numFmtId="3" fontId="4" fillId="0" borderId="0" xfId="0" applyNumberFormat="1" applyFont="1" applyBorder="1" applyAlignment="1">
      <alignment wrapText="1"/>
    </xf>
    <xf numFmtId="3" fontId="0" fillId="0" borderId="19" xfId="0" applyNumberFormat="1" applyBorder="1"/>
    <xf numFmtId="3" fontId="4" fillId="0" borderId="0" xfId="1" applyNumberFormat="1" applyFill="1"/>
    <xf numFmtId="3" fontId="4" fillId="0" borderId="1" xfId="0" applyNumberFormat="1" applyFont="1" applyBorder="1" applyAlignment="1">
      <alignment wrapText="1"/>
    </xf>
    <xf numFmtId="3" fontId="5" fillId="0" borderId="1" xfId="1" applyNumberFormat="1" applyFont="1" applyBorder="1"/>
    <xf numFmtId="3" fontId="4" fillId="0" borderId="19" xfId="1" applyNumberFormat="1" applyFill="1" applyBorder="1"/>
    <xf numFmtId="3" fontId="4" fillId="0" borderId="17" xfId="1" applyNumberFormat="1" applyFill="1" applyBorder="1" applyAlignment="1" applyProtection="1">
      <alignment wrapText="1"/>
    </xf>
    <xf numFmtId="3" fontId="5" fillId="0" borderId="6" xfId="1" applyNumberFormat="1" applyFont="1" applyBorder="1"/>
    <xf numFmtId="3" fontId="4" fillId="0" borderId="9" xfId="1" applyNumberFormat="1" applyFont="1" applyFill="1" applyBorder="1"/>
    <xf numFmtId="3" fontId="4" fillId="0" borderId="6" xfId="1" applyNumberFormat="1" applyFont="1" applyFill="1" applyBorder="1"/>
    <xf numFmtId="3" fontId="4" fillId="0" borderId="0" xfId="1" applyNumberFormat="1" applyFont="1" applyFill="1" applyBorder="1"/>
    <xf numFmtId="3" fontId="4" fillId="0" borderId="25" xfId="0" applyNumberFormat="1" applyFont="1" applyBorder="1" applyAlignment="1">
      <alignment wrapText="1"/>
    </xf>
    <xf numFmtId="3" fontId="0" fillId="0" borderId="0" xfId="0" applyNumberFormat="1" applyFill="1"/>
    <xf numFmtId="3" fontId="4" fillId="0" borderId="1" xfId="1" applyNumberFormat="1" applyBorder="1"/>
    <xf numFmtId="3" fontId="4" fillId="0" borderId="0" xfId="1" applyNumberFormat="1" applyFill="1" applyBorder="1"/>
    <xf numFmtId="3" fontId="3" fillId="0" borderId="0" xfId="0" applyNumberFormat="1" applyFont="1"/>
    <xf numFmtId="3" fontId="4" fillId="0" borderId="9" xfId="1" applyNumberFormat="1" applyFont="1" applyBorder="1"/>
    <xf numFmtId="3" fontId="4" fillId="0" borderId="6" xfId="1" applyNumberFormat="1" applyFont="1" applyBorder="1"/>
    <xf numFmtId="3" fontId="4" fillId="0" borderId="0" xfId="1" applyNumberFormat="1" applyFont="1" applyBorder="1"/>
    <xf numFmtId="3" fontId="5" fillId="0" borderId="1" xfId="1" applyNumberFormat="1" applyFont="1" applyFill="1" applyBorder="1" applyAlignment="1" applyProtection="1">
      <alignment wrapText="1"/>
    </xf>
    <xf numFmtId="3" fontId="3" fillId="0" borderId="0" xfId="0" applyNumberFormat="1" applyFont="1" applyFill="1"/>
    <xf numFmtId="3" fontId="5" fillId="0" borderId="1" xfId="1" applyNumberFormat="1" applyFont="1" applyBorder="1" applyAlignment="1">
      <alignment horizontal="center"/>
    </xf>
    <xf numFmtId="4" fontId="3" fillId="0" borderId="1" xfId="0" applyNumberFormat="1" applyFont="1" applyFill="1" applyBorder="1"/>
    <xf numFmtId="3" fontId="0" fillId="0" borderId="1" xfId="0" applyNumberForma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3" fontId="0" fillId="0" borderId="1" xfId="0" applyNumberFormat="1" applyBorder="1" applyAlignment="1">
      <alignment wrapText="1"/>
    </xf>
    <xf numFmtId="3" fontId="4" fillId="0" borderId="1" xfId="0" applyNumberFormat="1" applyFont="1" applyBorder="1"/>
    <xf numFmtId="4" fontId="4" fillId="0" borderId="1" xfId="0" applyNumberFormat="1" applyFont="1" applyBorder="1"/>
    <xf numFmtId="0" fontId="0" fillId="0" borderId="1" xfId="0" applyBorder="1"/>
    <xf numFmtId="0" fontId="0" fillId="0" borderId="1" xfId="0" applyFont="1" applyBorder="1"/>
    <xf numFmtId="0" fontId="4" fillId="0" borderId="2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4" fillId="0" borderId="25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5" fillId="0" borderId="27" xfId="1" applyFont="1" applyBorder="1"/>
    <xf numFmtId="4" fontId="6" fillId="0" borderId="1" xfId="0" applyNumberFormat="1" applyFont="1" applyFill="1" applyBorder="1"/>
    <xf numFmtId="4" fontId="5" fillId="0" borderId="13" xfId="1" applyNumberFormat="1" applyFont="1" applyFill="1" applyBorder="1" applyAlignment="1" applyProtection="1">
      <alignment wrapText="1"/>
    </xf>
    <xf numFmtId="0" fontId="5" fillId="0" borderId="28" xfId="1" applyFont="1" applyFill="1" applyBorder="1"/>
    <xf numFmtId="0" fontId="6" fillId="0" borderId="29" xfId="0" applyFont="1" applyBorder="1"/>
    <xf numFmtId="4" fontId="5" fillId="0" borderId="29" xfId="1" applyNumberFormat="1" applyFont="1" applyFill="1" applyBorder="1"/>
    <xf numFmtId="4" fontId="5" fillId="4" borderId="29" xfId="1" applyNumberFormat="1" applyFont="1" applyFill="1" applyBorder="1"/>
    <xf numFmtId="4" fontId="5" fillId="2" borderId="30" xfId="1" applyNumberFormat="1" applyFont="1" applyFill="1" applyBorder="1"/>
    <xf numFmtId="0" fontId="5" fillId="0" borderId="27" xfId="1" applyFont="1" applyFill="1" applyBorder="1"/>
    <xf numFmtId="3" fontId="5" fillId="0" borderId="27" xfId="1" applyNumberFormat="1" applyFont="1" applyBorder="1"/>
    <xf numFmtId="4" fontId="5" fillId="4" borderId="27" xfId="1" applyNumberFormat="1" applyFont="1" applyFill="1" applyBorder="1"/>
    <xf numFmtId="4" fontId="5" fillId="2" borderId="27" xfId="1" applyNumberFormat="1" applyFont="1" applyFill="1" applyBorder="1"/>
    <xf numFmtId="0" fontId="5" fillId="0" borderId="31" xfId="1" applyFont="1" applyFill="1" applyBorder="1"/>
    <xf numFmtId="0" fontId="5" fillId="0" borderId="32" xfId="1" applyFont="1" applyFill="1" applyBorder="1" applyAlignment="1" applyProtection="1">
      <alignment wrapText="1"/>
    </xf>
    <xf numFmtId="3" fontId="5" fillId="0" borderId="32" xfId="1" applyNumberFormat="1" applyFont="1" applyFill="1" applyBorder="1"/>
    <xf numFmtId="3" fontId="5" fillId="0" borderId="33" xfId="1" applyNumberFormat="1" applyFont="1" applyFill="1" applyBorder="1"/>
    <xf numFmtId="3" fontId="5" fillId="0" borderId="7" xfId="1" applyNumberFormat="1" applyFont="1" applyBorder="1" applyAlignment="1">
      <alignment horizontal="center"/>
    </xf>
    <xf numFmtId="3" fontId="0" fillId="0" borderId="19" xfId="0" applyNumberFormat="1" applyFill="1" applyBorder="1"/>
    <xf numFmtId="0" fontId="11" fillId="0" borderId="0" xfId="0" applyFont="1"/>
    <xf numFmtId="0" fontId="12" fillId="0" borderId="0" xfId="1" applyFont="1" applyFill="1" applyBorder="1" applyAlignment="1" applyProtection="1">
      <alignment wrapText="1"/>
    </xf>
    <xf numFmtId="0" fontId="12" fillId="0" borderId="0" xfId="1" applyFont="1" applyFill="1"/>
    <xf numFmtId="0" fontId="12" fillId="0" borderId="26" xfId="1" applyFont="1" applyFill="1" applyBorder="1"/>
  </cellXfs>
  <cellStyles count="2">
    <cellStyle name="Normal" xfId="0" builtinId="0"/>
    <cellStyle name="Normal 2" xfId="1" xr:uid="{F11C4320-7BEA-429E-92B4-8FBC6B8AC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FCB3-F4C1-4838-95E6-F56BD48AEA73}">
  <dimension ref="A1:J144"/>
  <sheetViews>
    <sheetView tabSelected="1" topLeftCell="A58" workbookViewId="0">
      <selection activeCell="H70" sqref="H70"/>
    </sheetView>
  </sheetViews>
  <sheetFormatPr defaultColWidth="38" defaultRowHeight="15" x14ac:dyDescent="0.25"/>
  <cols>
    <col min="1" max="1" width="5" bestFit="1" customWidth="1"/>
    <col min="2" max="2" width="43.28515625" customWidth="1"/>
    <col min="3" max="3" width="31.42578125" style="114" customWidth="1"/>
    <col min="4" max="4" width="16.140625" style="140" customWidth="1"/>
    <col min="5" max="5" width="6.140625" style="140" customWidth="1"/>
    <col min="6" max="6" width="24.140625" style="61" customWidth="1"/>
    <col min="7" max="7" width="16.140625" style="2" customWidth="1"/>
    <col min="8" max="8" width="44.28515625" customWidth="1"/>
    <col min="9" max="9" width="21.7109375" customWidth="1"/>
    <col min="10" max="10" width="21.7109375" style="3" customWidth="1"/>
    <col min="11" max="11" width="111" bestFit="1" customWidth="1"/>
    <col min="13" max="13" width="6" bestFit="1" customWidth="1"/>
  </cols>
  <sheetData>
    <row r="1" spans="1:10" x14ac:dyDescent="0.25">
      <c r="F1" s="46"/>
    </row>
    <row r="2" spans="1:10" ht="18.75" x14ac:dyDescent="0.3">
      <c r="B2" s="1" t="s">
        <v>100</v>
      </c>
      <c r="C2" s="115"/>
      <c r="F2" s="46"/>
    </row>
    <row r="3" spans="1:10" ht="18.75" x14ac:dyDescent="0.3">
      <c r="B3" s="1"/>
      <c r="C3" s="115"/>
      <c r="F3" s="46"/>
    </row>
    <row r="4" spans="1:10" ht="19.5" thickBot="1" x14ac:dyDescent="0.35">
      <c r="B4" s="178" t="s">
        <v>102</v>
      </c>
      <c r="F4" s="46"/>
    </row>
    <row r="5" spans="1:10" ht="15.75" customHeight="1" x14ac:dyDescent="0.25">
      <c r="A5" s="65"/>
      <c r="B5" s="66"/>
      <c r="C5" s="116" t="s">
        <v>101</v>
      </c>
      <c r="D5" s="116" t="s">
        <v>92</v>
      </c>
      <c r="E5" s="116"/>
      <c r="F5" s="67" t="s">
        <v>93</v>
      </c>
      <c r="G5" s="68" t="s">
        <v>0</v>
      </c>
      <c r="H5" s="62"/>
    </row>
    <row r="6" spans="1:10" ht="15.75" customHeight="1" x14ac:dyDescent="0.25">
      <c r="A6" s="69" t="s">
        <v>1</v>
      </c>
      <c r="B6" s="7" t="s">
        <v>2</v>
      </c>
      <c r="C6" s="117">
        <v>220000</v>
      </c>
      <c r="D6" s="117">
        <v>220000</v>
      </c>
      <c r="E6" s="117"/>
      <c r="F6" s="27">
        <v>204969</v>
      </c>
      <c r="G6" s="70">
        <v>220000</v>
      </c>
      <c r="H6" s="62"/>
      <c r="J6"/>
    </row>
    <row r="7" spans="1:10" ht="15.75" customHeight="1" x14ac:dyDescent="0.25">
      <c r="A7" s="69" t="s">
        <v>3</v>
      </c>
      <c r="B7" s="7" t="s">
        <v>4</v>
      </c>
      <c r="C7" s="117">
        <v>43000</v>
      </c>
      <c r="D7" s="117">
        <v>43000</v>
      </c>
      <c r="E7" s="117"/>
      <c r="F7" s="57">
        <v>31173</v>
      </c>
      <c r="G7" s="70">
        <v>43000</v>
      </c>
      <c r="H7" s="62"/>
      <c r="J7"/>
    </row>
    <row r="8" spans="1:10" ht="15.75" customHeight="1" x14ac:dyDescent="0.25">
      <c r="A8" s="69" t="s">
        <v>5</v>
      </c>
      <c r="B8" s="7" t="s">
        <v>6</v>
      </c>
      <c r="C8" s="117">
        <v>5000</v>
      </c>
      <c r="D8" s="117">
        <v>5000</v>
      </c>
      <c r="E8" s="117"/>
      <c r="F8" s="27">
        <v>3120</v>
      </c>
      <c r="G8" s="70">
        <v>5000</v>
      </c>
      <c r="H8" s="62"/>
      <c r="J8"/>
    </row>
    <row r="9" spans="1:10" s="9" customFormat="1" ht="15.75" customHeight="1" x14ac:dyDescent="0.25">
      <c r="A9" s="17"/>
      <c r="B9" s="8" t="s">
        <v>105</v>
      </c>
      <c r="C9" s="118">
        <f>SUM(C6:C8)</f>
        <v>268000</v>
      </c>
      <c r="D9" s="118">
        <f>SUM(D6:D8)</f>
        <v>268000</v>
      </c>
      <c r="E9" s="118"/>
      <c r="F9" s="28">
        <f>SUM(F6:F8)</f>
        <v>239262</v>
      </c>
      <c r="G9" s="76">
        <f>SUM(G6:G8)</f>
        <v>268000</v>
      </c>
      <c r="H9" s="75"/>
      <c r="J9" s="10"/>
    </row>
    <row r="10" spans="1:10" s="75" customFormat="1" ht="15.75" customHeight="1" x14ac:dyDescent="0.25">
      <c r="A10" s="17"/>
      <c r="B10" s="8"/>
      <c r="C10" s="144"/>
      <c r="D10" s="144"/>
      <c r="E10" s="144"/>
      <c r="F10" s="161"/>
      <c r="G10" s="162"/>
      <c r="J10" s="87"/>
    </row>
    <row r="11" spans="1:10" ht="15.75" customHeight="1" x14ac:dyDescent="0.25">
      <c r="A11" s="82" t="s">
        <v>7</v>
      </c>
      <c r="B11" s="83" t="s">
        <v>8</v>
      </c>
      <c r="C11" s="120">
        <v>-79000</v>
      </c>
      <c r="D11" s="120">
        <v>-79000</v>
      </c>
      <c r="E11" s="120"/>
      <c r="F11" s="84">
        <v>-77511</v>
      </c>
      <c r="G11" s="85">
        <v>-79000</v>
      </c>
      <c r="H11" s="62"/>
      <c r="J11"/>
    </row>
    <row r="12" spans="1:10" ht="15.75" customHeight="1" x14ac:dyDescent="0.25">
      <c r="A12" s="69" t="s">
        <v>9</v>
      </c>
      <c r="B12" s="7" t="s">
        <v>10</v>
      </c>
      <c r="C12" s="117">
        <v>-9600</v>
      </c>
      <c r="D12" s="117">
        <v>-9600</v>
      </c>
      <c r="E12" s="117"/>
      <c r="F12" s="27">
        <v>-9420</v>
      </c>
      <c r="G12" s="70">
        <v>-9600</v>
      </c>
      <c r="H12" s="62"/>
      <c r="J12"/>
    </row>
    <row r="13" spans="1:10" ht="15.75" customHeight="1" x14ac:dyDescent="0.25">
      <c r="A13" s="69" t="s">
        <v>11</v>
      </c>
      <c r="B13" s="7" t="s">
        <v>12</v>
      </c>
      <c r="C13" s="117">
        <v>-2000</v>
      </c>
      <c r="D13" s="117">
        <v>-2000</v>
      </c>
      <c r="E13" s="117"/>
      <c r="F13" s="27">
        <v>-1608.72</v>
      </c>
      <c r="G13" s="70">
        <v>-2000</v>
      </c>
      <c r="H13" s="62"/>
      <c r="J13"/>
    </row>
    <row r="14" spans="1:10" ht="15.75" customHeight="1" x14ac:dyDescent="0.25">
      <c r="A14" s="69" t="s">
        <v>13</v>
      </c>
      <c r="B14" s="7" t="s">
        <v>14</v>
      </c>
      <c r="C14" s="117">
        <v>-65000</v>
      </c>
      <c r="D14" s="117">
        <v>-65000</v>
      </c>
      <c r="E14" s="117"/>
      <c r="F14" s="27">
        <v>-60990</v>
      </c>
      <c r="G14" s="70">
        <v>-65000</v>
      </c>
      <c r="H14" s="62"/>
      <c r="J14"/>
    </row>
    <row r="15" spans="1:10" ht="15.75" customHeight="1" x14ac:dyDescent="0.25">
      <c r="A15" s="69" t="s">
        <v>15</v>
      </c>
      <c r="B15" s="7" t="s">
        <v>16</v>
      </c>
      <c r="C15" s="117">
        <v>-7000</v>
      </c>
      <c r="D15" s="117">
        <v>-7000</v>
      </c>
      <c r="E15" s="117"/>
      <c r="F15" s="27">
        <v>-6941.39</v>
      </c>
      <c r="G15" s="70">
        <v>-4000</v>
      </c>
      <c r="H15" s="62"/>
      <c r="J15"/>
    </row>
    <row r="16" spans="1:10" s="38" customFormat="1" ht="26.25" x14ac:dyDescent="0.25">
      <c r="A16" s="77" t="s">
        <v>17</v>
      </c>
      <c r="B16" s="157" t="s">
        <v>18</v>
      </c>
      <c r="C16" s="121">
        <v>-40000</v>
      </c>
      <c r="D16" s="121">
        <v>-20000</v>
      </c>
      <c r="E16" s="121" t="s">
        <v>114</v>
      </c>
      <c r="F16" s="27">
        <v>-16765.21</v>
      </c>
      <c r="G16" s="70">
        <v>0</v>
      </c>
      <c r="H16" s="64"/>
    </row>
    <row r="17" spans="1:10" ht="26.25" x14ac:dyDescent="0.25">
      <c r="A17" s="69" t="s">
        <v>19</v>
      </c>
      <c r="B17" s="7" t="s">
        <v>20</v>
      </c>
      <c r="C17" s="117">
        <v>-18000</v>
      </c>
      <c r="D17" s="117">
        <v>-18000</v>
      </c>
      <c r="E17" s="117"/>
      <c r="F17" s="27">
        <v>-16286.64</v>
      </c>
      <c r="G17" s="70">
        <v>-18000</v>
      </c>
      <c r="H17" s="62"/>
      <c r="J17"/>
    </row>
    <row r="18" spans="1:10" ht="15.75" customHeight="1" x14ac:dyDescent="0.25">
      <c r="A18" s="69" t="s">
        <v>21</v>
      </c>
      <c r="B18" s="7" t="s">
        <v>22</v>
      </c>
      <c r="C18" s="117">
        <v>-5000</v>
      </c>
      <c r="D18" s="117">
        <v>-10000</v>
      </c>
      <c r="E18" s="117"/>
      <c r="F18" s="27">
        <v>-1558.75</v>
      </c>
      <c r="G18" s="70">
        <v>-10000</v>
      </c>
      <c r="H18" s="62"/>
      <c r="J18"/>
    </row>
    <row r="19" spans="1:10" ht="15.75" customHeight="1" x14ac:dyDescent="0.25">
      <c r="A19" s="69" t="s">
        <v>23</v>
      </c>
      <c r="B19" s="7" t="s">
        <v>24</v>
      </c>
      <c r="C19" s="117">
        <v>-4000</v>
      </c>
      <c r="D19" s="117">
        <v>-4750</v>
      </c>
      <c r="E19" s="117"/>
      <c r="F19" s="27">
        <v>-5087.3900000000003</v>
      </c>
      <c r="G19" s="70">
        <v>-4750</v>
      </c>
      <c r="H19" s="62" t="s">
        <v>99</v>
      </c>
      <c r="J19"/>
    </row>
    <row r="20" spans="1:10" ht="15.75" customHeight="1" x14ac:dyDescent="0.25">
      <c r="A20" s="69">
        <v>2080</v>
      </c>
      <c r="B20" s="7" t="s">
        <v>96</v>
      </c>
      <c r="C20" s="117">
        <v>-2200</v>
      </c>
      <c r="D20" s="117">
        <v>-2200</v>
      </c>
      <c r="E20" s="117"/>
      <c r="F20" s="27">
        <v>-2064.59</v>
      </c>
      <c r="G20" s="70"/>
      <c r="H20" s="62"/>
      <c r="J20"/>
    </row>
    <row r="21" spans="1:10" ht="15.75" customHeight="1" x14ac:dyDescent="0.25">
      <c r="A21" s="69" t="s">
        <v>25</v>
      </c>
      <c r="B21" s="7" t="s">
        <v>26</v>
      </c>
      <c r="C21" s="117">
        <v>0</v>
      </c>
      <c r="D21" s="117">
        <v>0</v>
      </c>
      <c r="E21" s="117"/>
      <c r="F21" s="27">
        <v>-2</v>
      </c>
      <c r="G21" s="70">
        <v>0</v>
      </c>
      <c r="H21" s="62"/>
      <c r="J21"/>
    </row>
    <row r="22" spans="1:10" ht="15.75" customHeight="1" x14ac:dyDescent="0.25">
      <c r="A22" s="78" t="s">
        <v>27</v>
      </c>
      <c r="B22" s="12" t="s">
        <v>28</v>
      </c>
      <c r="C22" s="122">
        <v>-6000</v>
      </c>
      <c r="D22" s="122">
        <v>-6000</v>
      </c>
      <c r="E22" s="122"/>
      <c r="F22" s="27">
        <v>-2029.21</v>
      </c>
      <c r="G22" s="70">
        <v>-6000</v>
      </c>
      <c r="H22" s="62"/>
      <c r="J22"/>
    </row>
    <row r="23" spans="1:10" ht="15.75" customHeight="1" x14ac:dyDescent="0.25">
      <c r="A23" s="78" t="s">
        <v>29</v>
      </c>
      <c r="B23" s="12" t="s">
        <v>108</v>
      </c>
      <c r="C23" s="122">
        <v>-3000</v>
      </c>
      <c r="D23" s="122">
        <v>-3000</v>
      </c>
      <c r="E23" s="122"/>
      <c r="F23" s="27">
        <v>-1834.34</v>
      </c>
      <c r="G23" s="70">
        <v>-3000</v>
      </c>
      <c r="H23" s="62"/>
      <c r="J23"/>
    </row>
    <row r="24" spans="1:10" ht="15.75" customHeight="1" x14ac:dyDescent="0.25">
      <c r="A24" s="78" t="s">
        <v>30</v>
      </c>
      <c r="B24" s="12" t="s">
        <v>31</v>
      </c>
      <c r="C24" s="122">
        <v>-1500</v>
      </c>
      <c r="D24" s="122">
        <v>-1500</v>
      </c>
      <c r="E24" s="122"/>
      <c r="F24" s="27">
        <v>-2308.65</v>
      </c>
      <c r="G24" s="70">
        <v>-1500</v>
      </c>
      <c r="H24" s="62"/>
      <c r="J24"/>
    </row>
    <row r="25" spans="1:10" ht="15.75" customHeight="1" x14ac:dyDescent="0.25">
      <c r="A25" s="78" t="s">
        <v>32</v>
      </c>
      <c r="B25" s="12" t="s">
        <v>33</v>
      </c>
      <c r="C25" s="122">
        <v>-3000</v>
      </c>
      <c r="D25" s="122">
        <v>-3000</v>
      </c>
      <c r="E25" s="122"/>
      <c r="F25" s="27">
        <v>-1623.85</v>
      </c>
      <c r="G25" s="70">
        <v>-3000</v>
      </c>
      <c r="H25" s="62"/>
      <c r="J25"/>
    </row>
    <row r="26" spans="1:10" ht="15.75" customHeight="1" x14ac:dyDescent="0.25">
      <c r="A26" s="78" t="s">
        <v>34</v>
      </c>
      <c r="B26" s="12" t="s">
        <v>35</v>
      </c>
      <c r="C26" s="122">
        <v>-3000</v>
      </c>
      <c r="D26" s="122">
        <v>-3000</v>
      </c>
      <c r="E26" s="122"/>
      <c r="F26" s="27">
        <v>-2105.35</v>
      </c>
      <c r="G26" s="70">
        <v>-3000</v>
      </c>
      <c r="H26" s="62"/>
      <c r="J26"/>
    </row>
    <row r="27" spans="1:10" ht="15.75" customHeight="1" x14ac:dyDescent="0.25">
      <c r="A27" s="78" t="s">
        <v>36</v>
      </c>
      <c r="B27" s="12" t="s">
        <v>37</v>
      </c>
      <c r="C27" s="122">
        <v>-8000</v>
      </c>
      <c r="D27" s="122">
        <v>-8000</v>
      </c>
      <c r="E27" s="122"/>
      <c r="F27" s="27">
        <v>-8306.89</v>
      </c>
      <c r="G27" s="70">
        <v>-6000</v>
      </c>
      <c r="H27" s="62"/>
      <c r="J27"/>
    </row>
    <row r="28" spans="1:10" ht="15.75" customHeight="1" x14ac:dyDescent="0.25">
      <c r="A28" s="78" t="s">
        <v>38</v>
      </c>
      <c r="B28" s="12" t="s">
        <v>39</v>
      </c>
      <c r="C28" s="122">
        <v>-5000</v>
      </c>
      <c r="D28" s="122">
        <v>-5000</v>
      </c>
      <c r="E28" s="122"/>
      <c r="F28" s="27">
        <v>-960.1</v>
      </c>
      <c r="G28" s="70">
        <v>-5000</v>
      </c>
      <c r="H28" s="62"/>
      <c r="J28"/>
    </row>
    <row r="29" spans="1:10" ht="15.75" customHeight="1" x14ac:dyDescent="0.25">
      <c r="A29" s="69" t="s">
        <v>40</v>
      </c>
      <c r="B29" s="7" t="s">
        <v>41</v>
      </c>
      <c r="C29" s="117">
        <v>-10000</v>
      </c>
      <c r="D29" s="117">
        <v>-10000</v>
      </c>
      <c r="E29" s="117"/>
      <c r="F29" s="27">
        <v>-14094.2</v>
      </c>
      <c r="G29" s="70">
        <v>-10000</v>
      </c>
      <c r="H29" s="62"/>
      <c r="J29"/>
    </row>
    <row r="30" spans="1:10" ht="15.75" customHeight="1" x14ac:dyDescent="0.25">
      <c r="A30" s="69" t="s">
        <v>42</v>
      </c>
      <c r="B30" s="7" t="s">
        <v>43</v>
      </c>
      <c r="C30" s="117">
        <v>-6000</v>
      </c>
      <c r="D30" s="117">
        <v>-6000</v>
      </c>
      <c r="E30" s="117"/>
      <c r="F30" s="27">
        <v>-5636.46</v>
      </c>
      <c r="G30" s="70">
        <v>-6000</v>
      </c>
      <c r="H30" s="62"/>
      <c r="J30"/>
    </row>
    <row r="31" spans="1:10" ht="15.75" customHeight="1" x14ac:dyDescent="0.25">
      <c r="A31" s="69" t="s">
        <v>44</v>
      </c>
      <c r="B31" s="7" t="s">
        <v>45</v>
      </c>
      <c r="C31" s="117">
        <v>-12000</v>
      </c>
      <c r="D31" s="117">
        <v>-40000</v>
      </c>
      <c r="E31" s="117" t="s">
        <v>116</v>
      </c>
      <c r="F31" s="27">
        <v>-11480.2</v>
      </c>
      <c r="G31" s="70">
        <v>-31000</v>
      </c>
      <c r="H31" s="62"/>
      <c r="J31"/>
    </row>
    <row r="32" spans="1:10" ht="15.75" customHeight="1" x14ac:dyDescent="0.25">
      <c r="A32" s="69" t="s">
        <v>46</v>
      </c>
      <c r="B32" s="7" t="s">
        <v>109</v>
      </c>
      <c r="C32" s="117">
        <v>-10000</v>
      </c>
      <c r="D32" s="117">
        <v>-10000</v>
      </c>
      <c r="E32" s="117"/>
      <c r="F32" s="27">
        <v>-10924</v>
      </c>
      <c r="G32" s="70">
        <v>-4000</v>
      </c>
      <c r="H32" s="62"/>
      <c r="J32"/>
    </row>
    <row r="33" spans="1:10" ht="15.75" customHeight="1" x14ac:dyDescent="0.25">
      <c r="A33" s="69" t="s">
        <v>47</v>
      </c>
      <c r="B33" s="7" t="s">
        <v>48</v>
      </c>
      <c r="C33" s="117">
        <v>-500</v>
      </c>
      <c r="D33" s="117">
        <v>-500</v>
      </c>
      <c r="E33" s="117"/>
      <c r="F33" s="27">
        <v>0</v>
      </c>
      <c r="G33" s="70">
        <v>-500</v>
      </c>
      <c r="H33" s="62"/>
      <c r="J33"/>
    </row>
    <row r="34" spans="1:10" ht="15.75" customHeight="1" x14ac:dyDescent="0.25">
      <c r="A34" s="69" t="s">
        <v>49</v>
      </c>
      <c r="B34" s="7" t="s">
        <v>50</v>
      </c>
      <c r="C34" s="117">
        <v>0</v>
      </c>
      <c r="D34" s="117">
        <v>0</v>
      </c>
      <c r="E34" s="117"/>
      <c r="F34" s="27">
        <v>0</v>
      </c>
      <c r="G34" s="70">
        <v>-500</v>
      </c>
      <c r="H34" s="62"/>
      <c r="J34"/>
    </row>
    <row r="35" spans="1:10" s="9" customFormat="1" ht="15.75" customHeight="1" thickBot="1" x14ac:dyDescent="0.3">
      <c r="A35" s="13"/>
      <c r="B35" s="14" t="s">
        <v>105</v>
      </c>
      <c r="C35" s="132">
        <f>SUM(C11:C34)</f>
        <v>-299800</v>
      </c>
      <c r="D35" s="132">
        <f>SUM(D11:D34)</f>
        <v>-313550</v>
      </c>
      <c r="E35" s="132"/>
      <c r="F35" s="81">
        <f>SUM(F11:F34)</f>
        <v>-259538.94000000006</v>
      </c>
      <c r="G35" s="74">
        <f>SUM(G11:G34)</f>
        <v>-271850</v>
      </c>
      <c r="H35" s="75"/>
      <c r="J35" s="10"/>
    </row>
    <row r="36" spans="1:10" s="9" customFormat="1" ht="15.75" customHeight="1" thickBot="1" x14ac:dyDescent="0.3">
      <c r="A36" s="163"/>
      <c r="B36" s="164" t="s">
        <v>122</v>
      </c>
      <c r="C36" s="165">
        <f>C9+C35</f>
        <v>-31800</v>
      </c>
      <c r="D36" s="165">
        <f>D9+D35</f>
        <v>-45550</v>
      </c>
      <c r="E36" s="165"/>
      <c r="F36" s="166">
        <f>F9+F35</f>
        <v>-20276.940000000061</v>
      </c>
      <c r="G36" s="167">
        <f>G9+G35</f>
        <v>-3850</v>
      </c>
      <c r="H36" s="75"/>
      <c r="J36" s="10"/>
    </row>
    <row r="37" spans="1:10" s="103" customFormat="1" ht="15.75" customHeight="1" x14ac:dyDescent="0.25">
      <c r="A37" s="18"/>
      <c r="B37" s="18"/>
      <c r="C37" s="123"/>
      <c r="D37" s="123"/>
      <c r="E37" s="123"/>
      <c r="F37" s="86"/>
      <c r="G37" s="39"/>
      <c r="J37" s="86"/>
    </row>
    <row r="38" spans="1:10" s="38" customFormat="1" ht="19.5" customHeight="1" thickBot="1" x14ac:dyDescent="0.3">
      <c r="A38" s="15"/>
      <c r="B38" s="179" t="s">
        <v>103</v>
      </c>
      <c r="C38" s="124"/>
      <c r="D38" s="124"/>
      <c r="E38" s="124"/>
      <c r="F38" s="46"/>
      <c r="G38" s="37"/>
      <c r="J38" s="36"/>
    </row>
    <row r="39" spans="1:10" ht="15.75" customHeight="1" x14ac:dyDescent="0.25">
      <c r="A39" s="65"/>
      <c r="B39" s="66"/>
      <c r="C39" s="116" t="s">
        <v>101</v>
      </c>
      <c r="D39" s="116" t="s">
        <v>92</v>
      </c>
      <c r="E39" s="116"/>
      <c r="F39" s="67" t="s">
        <v>93</v>
      </c>
      <c r="G39" s="68" t="s">
        <v>0</v>
      </c>
      <c r="H39" s="62"/>
    </row>
    <row r="40" spans="1:10" ht="15.75" customHeight="1" x14ac:dyDescent="0.25">
      <c r="A40" s="69" t="s">
        <v>51</v>
      </c>
      <c r="B40" s="7" t="s">
        <v>52</v>
      </c>
      <c r="C40" s="117">
        <v>60000</v>
      </c>
      <c r="D40" s="117">
        <v>60000</v>
      </c>
      <c r="E40" s="117"/>
      <c r="F40" s="27">
        <v>29003.25</v>
      </c>
      <c r="G40" s="70">
        <v>60000</v>
      </c>
      <c r="H40" s="62"/>
      <c r="J40"/>
    </row>
    <row r="41" spans="1:10" ht="15.75" customHeight="1" x14ac:dyDescent="0.25">
      <c r="A41" s="69" t="s">
        <v>55</v>
      </c>
      <c r="B41" s="7" t="s">
        <v>56</v>
      </c>
      <c r="C41" s="117">
        <v>80000</v>
      </c>
      <c r="D41" s="117">
        <v>80000</v>
      </c>
      <c r="E41" s="117"/>
      <c r="F41" s="27">
        <v>85197</v>
      </c>
      <c r="G41" s="70">
        <v>80000</v>
      </c>
      <c r="H41" s="62"/>
      <c r="J41"/>
    </row>
    <row r="42" spans="1:10" ht="15.75" customHeight="1" x14ac:dyDescent="0.25">
      <c r="A42" s="69" t="s">
        <v>57</v>
      </c>
      <c r="B42" s="7" t="s">
        <v>58</v>
      </c>
      <c r="C42" s="117">
        <v>0</v>
      </c>
      <c r="D42" s="117">
        <v>2000</v>
      </c>
      <c r="E42" s="117"/>
      <c r="F42" s="27">
        <v>0</v>
      </c>
      <c r="G42" s="70">
        <v>2000</v>
      </c>
      <c r="H42" s="62"/>
      <c r="J42"/>
    </row>
    <row r="43" spans="1:10" s="16" customFormat="1" ht="15.75" customHeight="1" x14ac:dyDescent="0.2">
      <c r="A43" s="79" t="s">
        <v>59</v>
      </c>
      <c r="B43" s="7" t="s">
        <v>60</v>
      </c>
      <c r="C43" s="128">
        <v>0</v>
      </c>
      <c r="D43" s="128">
        <v>0</v>
      </c>
      <c r="E43" s="125"/>
      <c r="F43" s="27">
        <v>0</v>
      </c>
      <c r="G43" s="80">
        <v>0</v>
      </c>
      <c r="H43" s="55"/>
    </row>
    <row r="44" spans="1:10" ht="15.75" customHeight="1" x14ac:dyDescent="0.25">
      <c r="A44" s="69" t="s">
        <v>53</v>
      </c>
      <c r="B44" s="7" t="s">
        <v>54</v>
      </c>
      <c r="C44" s="117">
        <v>190000</v>
      </c>
      <c r="D44" s="117">
        <f>180000+30000+30000</f>
        <v>240000</v>
      </c>
      <c r="E44" s="117"/>
      <c r="F44" s="27">
        <v>139516</v>
      </c>
      <c r="G44" s="70">
        <v>170000</v>
      </c>
      <c r="H44" s="62"/>
      <c r="J44"/>
    </row>
    <row r="45" spans="1:10" s="9" customFormat="1" ht="15.75" customHeight="1" x14ac:dyDescent="0.25">
      <c r="A45" s="17"/>
      <c r="B45" s="8" t="s">
        <v>105</v>
      </c>
      <c r="C45" s="118">
        <f>SUM(C40:C44)</f>
        <v>330000</v>
      </c>
      <c r="D45" s="118">
        <f>SUM(D40:D44)</f>
        <v>382000</v>
      </c>
      <c r="E45" s="118"/>
      <c r="F45" s="29">
        <f>SUM(F40:F44)</f>
        <v>253716.25</v>
      </c>
      <c r="G45" s="76">
        <f>SUM(G40:G44)</f>
        <v>312000</v>
      </c>
      <c r="H45" s="75"/>
      <c r="J45" s="10"/>
    </row>
    <row r="46" spans="1:10" s="62" customFormat="1" ht="15.75" customHeight="1" x14ac:dyDescent="0.25">
      <c r="A46" s="101"/>
      <c r="B46" s="98"/>
      <c r="C46" s="126"/>
      <c r="D46" s="119"/>
      <c r="E46" s="119"/>
      <c r="F46" s="99"/>
      <c r="G46" s="102"/>
      <c r="J46" s="88"/>
    </row>
    <row r="47" spans="1:10" ht="15.75" customHeight="1" x14ac:dyDescent="0.25">
      <c r="A47" s="82" t="s">
        <v>61</v>
      </c>
      <c r="B47" s="83" t="s">
        <v>62</v>
      </c>
      <c r="C47" s="120">
        <v>-40000</v>
      </c>
      <c r="D47" s="120">
        <v>-30000</v>
      </c>
      <c r="E47" s="120"/>
      <c r="F47" s="84">
        <v>-46368.65</v>
      </c>
      <c r="G47" s="85">
        <v>-40000</v>
      </c>
      <c r="H47" s="62"/>
      <c r="J47"/>
    </row>
    <row r="48" spans="1:10" ht="15.75" customHeight="1" x14ac:dyDescent="0.25">
      <c r="A48" s="69" t="s">
        <v>63</v>
      </c>
      <c r="B48" s="7" t="s">
        <v>64</v>
      </c>
      <c r="C48" s="117">
        <v>-50000</v>
      </c>
      <c r="D48" s="117">
        <v>-100000</v>
      </c>
      <c r="E48" s="117"/>
      <c r="F48" s="27">
        <v>-8918.42</v>
      </c>
      <c r="G48" s="70">
        <v>-50000</v>
      </c>
      <c r="H48" s="62"/>
      <c r="J48"/>
    </row>
    <row r="49" spans="1:10" ht="15.75" customHeight="1" x14ac:dyDescent="0.25">
      <c r="A49" s="69" t="s">
        <v>65</v>
      </c>
      <c r="B49" s="7" t="s">
        <v>66</v>
      </c>
      <c r="C49" s="117">
        <v>-80000</v>
      </c>
      <c r="D49" s="117">
        <v>-80000</v>
      </c>
      <c r="E49" s="117"/>
      <c r="F49" s="27">
        <v>-49203.21</v>
      </c>
      <c r="G49" s="70">
        <v>-80000</v>
      </c>
      <c r="H49" s="62"/>
      <c r="J49"/>
    </row>
    <row r="50" spans="1:10" x14ac:dyDescent="0.25">
      <c r="A50" s="69" t="s">
        <v>67</v>
      </c>
      <c r="B50" s="7" t="s">
        <v>68</v>
      </c>
      <c r="C50" s="117">
        <v>-15000</v>
      </c>
      <c r="D50" s="117">
        <v>-15000</v>
      </c>
      <c r="E50" s="117"/>
      <c r="F50" s="27">
        <v>-11772.85</v>
      </c>
      <c r="G50" s="70">
        <v>-10000</v>
      </c>
      <c r="H50" s="62"/>
      <c r="J50"/>
    </row>
    <row r="51" spans="1:10" x14ac:dyDescent="0.25">
      <c r="A51" s="69" t="s">
        <v>69</v>
      </c>
      <c r="B51" s="7" t="s">
        <v>70</v>
      </c>
      <c r="C51" s="117">
        <v>-100000</v>
      </c>
      <c r="D51" s="117">
        <v>-150000</v>
      </c>
      <c r="E51" s="117"/>
      <c r="F51" s="27">
        <v>-75408.23</v>
      </c>
      <c r="G51" s="70">
        <v>-100000</v>
      </c>
      <c r="H51" s="62"/>
      <c r="J51"/>
    </row>
    <row r="52" spans="1:10" s="9" customFormat="1" ht="17.25" customHeight="1" thickBot="1" x14ac:dyDescent="0.3">
      <c r="A52" s="168"/>
      <c r="B52" s="160" t="s">
        <v>105</v>
      </c>
      <c r="C52" s="169">
        <f>SUM(C47:C51)</f>
        <v>-285000</v>
      </c>
      <c r="D52" s="169">
        <f>SUM(D47:D51)</f>
        <v>-375000</v>
      </c>
      <c r="E52" s="169"/>
      <c r="F52" s="170">
        <f>SUM(F47:F51)</f>
        <v>-191671.36</v>
      </c>
      <c r="G52" s="171">
        <f>SUM(G47:G51)</f>
        <v>-280000</v>
      </c>
      <c r="H52" s="75"/>
      <c r="J52" s="10"/>
    </row>
    <row r="53" spans="1:10" s="40" customFormat="1" ht="15.75" customHeight="1" thickBot="1" x14ac:dyDescent="0.3">
      <c r="A53" s="172"/>
      <c r="B53" s="173" t="s">
        <v>123</v>
      </c>
      <c r="C53" s="174">
        <f>C45+C52</f>
        <v>45000</v>
      </c>
      <c r="D53" s="174">
        <f>D45+D52</f>
        <v>7000</v>
      </c>
      <c r="E53" s="174"/>
      <c r="F53" s="174">
        <f>F45+F52</f>
        <v>62044.890000000014</v>
      </c>
      <c r="G53" s="175">
        <f>G45+G52</f>
        <v>32000</v>
      </c>
      <c r="J53" s="41"/>
    </row>
    <row r="54" spans="1:10" s="40" customFormat="1" ht="15.75" customHeight="1" x14ac:dyDescent="0.25">
      <c r="A54" s="18"/>
      <c r="B54" s="111"/>
      <c r="C54" s="123"/>
      <c r="D54" s="123"/>
      <c r="E54" s="123"/>
      <c r="F54" s="123"/>
      <c r="G54" s="123"/>
      <c r="J54" s="41"/>
    </row>
    <row r="55" spans="1:10" s="38" customFormat="1" ht="18.75" thickBot="1" x14ac:dyDescent="0.3">
      <c r="A55" s="19"/>
      <c r="B55" s="180" t="s">
        <v>104</v>
      </c>
      <c r="C55" s="127"/>
      <c r="D55" s="127"/>
      <c r="E55" s="127"/>
      <c r="F55" s="58"/>
      <c r="G55" s="42"/>
      <c r="J55" s="36"/>
    </row>
    <row r="56" spans="1:10" ht="15.75" customHeight="1" x14ac:dyDescent="0.25">
      <c r="A56" s="65"/>
      <c r="B56" s="66"/>
      <c r="C56" s="116" t="s">
        <v>101</v>
      </c>
      <c r="D56" s="116" t="s">
        <v>92</v>
      </c>
      <c r="E56" s="116"/>
      <c r="F56" s="67" t="s">
        <v>93</v>
      </c>
      <c r="G56" s="68" t="s">
        <v>0</v>
      </c>
      <c r="H56" s="62"/>
    </row>
    <row r="57" spans="1:10" ht="15.75" customHeight="1" x14ac:dyDescent="0.25">
      <c r="A57" s="69" t="s">
        <v>71</v>
      </c>
      <c r="B57" s="20" t="s">
        <v>72</v>
      </c>
      <c r="C57" s="117"/>
      <c r="D57" s="128"/>
      <c r="E57" s="128"/>
      <c r="F57" s="30">
        <v>5011.5</v>
      </c>
      <c r="G57" s="70"/>
      <c r="H57" s="62"/>
      <c r="J57"/>
    </row>
    <row r="58" spans="1:10" ht="15.75" customHeight="1" x14ac:dyDescent="0.25">
      <c r="A58" s="69" t="s">
        <v>73</v>
      </c>
      <c r="B58" s="7" t="s">
        <v>74</v>
      </c>
      <c r="C58" s="128"/>
      <c r="D58" s="138"/>
      <c r="E58" s="138"/>
      <c r="F58" s="59"/>
      <c r="G58" s="71"/>
      <c r="H58" s="62"/>
    </row>
    <row r="59" spans="1:10" s="23" customFormat="1" ht="15.75" customHeight="1" x14ac:dyDescent="0.25">
      <c r="A59" s="72"/>
      <c r="B59" s="22" t="s">
        <v>105</v>
      </c>
      <c r="C59" s="129">
        <v>0</v>
      </c>
      <c r="D59" s="129">
        <v>0</v>
      </c>
      <c r="E59" s="129"/>
      <c r="F59" s="31">
        <f>SUM(F57:F58)</f>
        <v>5011.5</v>
      </c>
      <c r="G59" s="73">
        <v>0</v>
      </c>
      <c r="H59" s="63"/>
      <c r="J59" s="24"/>
    </row>
    <row r="60" spans="1:10" s="64" customFormat="1" ht="15.75" customHeight="1" x14ac:dyDescent="0.25">
      <c r="A60" s="104"/>
      <c r="B60" s="100"/>
      <c r="C60" s="130"/>
      <c r="D60" s="130"/>
      <c r="E60" s="130"/>
      <c r="F60" s="99"/>
      <c r="G60" s="105"/>
      <c r="J60" s="94"/>
    </row>
    <row r="61" spans="1:10" ht="15.75" customHeight="1" x14ac:dyDescent="0.25">
      <c r="A61" s="90" t="s">
        <v>75</v>
      </c>
      <c r="B61" s="91" t="s">
        <v>76</v>
      </c>
      <c r="C61" s="131">
        <v>0</v>
      </c>
      <c r="D61" s="131">
        <v>0</v>
      </c>
      <c r="E61" s="131"/>
      <c r="F61" s="92">
        <v>-5011.5</v>
      </c>
      <c r="G61" s="93">
        <v>0</v>
      </c>
      <c r="H61" s="62"/>
    </row>
    <row r="62" spans="1:10" s="23" customFormat="1" ht="15.75" customHeight="1" thickBot="1" x14ac:dyDescent="0.3">
      <c r="A62" s="13"/>
      <c r="B62" s="14" t="s">
        <v>105</v>
      </c>
      <c r="C62" s="132">
        <f>SUM(C61)</f>
        <v>0</v>
      </c>
      <c r="D62" s="132">
        <v>0</v>
      </c>
      <c r="E62" s="132"/>
      <c r="F62" s="53">
        <f>SUM(F61)</f>
        <v>-5011.5</v>
      </c>
      <c r="G62" s="74">
        <v>0</v>
      </c>
      <c r="H62" s="63"/>
      <c r="J62" s="24"/>
    </row>
    <row r="63" spans="1:10" s="23" customFormat="1" ht="15.75" customHeight="1" x14ac:dyDescent="0.25">
      <c r="A63" s="18"/>
      <c r="B63" s="106"/>
      <c r="C63" s="123"/>
      <c r="D63" s="123"/>
      <c r="E63" s="39"/>
      <c r="F63" s="39"/>
      <c r="G63" s="39"/>
      <c r="H63" s="63"/>
      <c r="J63" s="24"/>
    </row>
    <row r="64" spans="1:10" s="44" customFormat="1" ht="15.75" customHeight="1" thickBot="1" x14ac:dyDescent="0.3">
      <c r="A64" s="18"/>
      <c r="B64" s="18" t="s">
        <v>107</v>
      </c>
      <c r="C64" s="123"/>
      <c r="D64" s="123"/>
      <c r="E64" s="123"/>
      <c r="F64" s="39"/>
      <c r="G64" s="39"/>
      <c r="H64" s="43"/>
      <c r="J64" s="45"/>
    </row>
    <row r="65" spans="1:10" s="33" customFormat="1" ht="15.75" customHeight="1" x14ac:dyDescent="0.25">
      <c r="A65" s="47">
        <v>3001</v>
      </c>
      <c r="B65" s="48" t="s">
        <v>94</v>
      </c>
      <c r="C65" s="133"/>
      <c r="D65" s="141"/>
      <c r="E65" s="141"/>
      <c r="F65" s="49">
        <v>53884.01</v>
      </c>
      <c r="G65" s="50"/>
      <c r="H65" s="34"/>
      <c r="J65" s="35"/>
    </row>
    <row r="66" spans="1:10" s="33" customFormat="1" ht="15.75" customHeight="1" thickBot="1" x14ac:dyDescent="0.3">
      <c r="A66" s="51">
        <v>3002</v>
      </c>
      <c r="B66" s="52" t="s">
        <v>95</v>
      </c>
      <c r="C66" s="134"/>
      <c r="D66" s="142"/>
      <c r="E66" s="142"/>
      <c r="F66" s="53">
        <v>50930.55</v>
      </c>
      <c r="G66" s="54"/>
      <c r="J66" s="35"/>
    </row>
    <row r="67" spans="1:10" s="33" customFormat="1" ht="15.75" customHeight="1" x14ac:dyDescent="0.25">
      <c r="A67" s="107"/>
      <c r="B67" s="107"/>
      <c r="C67" s="135"/>
      <c r="D67" s="143"/>
      <c r="E67" s="143"/>
      <c r="F67" s="39"/>
      <c r="G67" s="89"/>
      <c r="J67" s="35"/>
    </row>
    <row r="68" spans="1:10" s="38" customFormat="1" ht="18.75" thickBot="1" x14ac:dyDescent="0.3">
      <c r="A68" s="19"/>
      <c r="B68" s="181" t="s">
        <v>106</v>
      </c>
      <c r="C68" s="127"/>
      <c r="D68" s="127"/>
      <c r="E68" s="127"/>
      <c r="F68" s="58"/>
      <c r="G68" s="42"/>
      <c r="J68" s="36"/>
    </row>
    <row r="69" spans="1:10" ht="15.75" customHeight="1" x14ac:dyDescent="0.25">
      <c r="A69" s="108"/>
      <c r="B69" s="112"/>
      <c r="C69" s="116" t="s">
        <v>101</v>
      </c>
      <c r="D69" s="116" t="s">
        <v>92</v>
      </c>
      <c r="E69" s="116"/>
      <c r="F69" s="67" t="s">
        <v>93</v>
      </c>
      <c r="G69" s="68" t="s">
        <v>0</v>
      </c>
      <c r="H69" s="62"/>
    </row>
    <row r="70" spans="1:10" ht="15.75" customHeight="1" x14ac:dyDescent="0.25">
      <c r="A70" s="109" t="s">
        <v>77</v>
      </c>
      <c r="B70" s="7" t="s">
        <v>78</v>
      </c>
      <c r="C70" s="136"/>
      <c r="D70" s="128"/>
      <c r="E70" s="128"/>
      <c r="F70" s="60"/>
      <c r="G70" s="70"/>
      <c r="H70" s="62"/>
      <c r="J70"/>
    </row>
    <row r="71" spans="1:10" ht="15.75" customHeight="1" x14ac:dyDescent="0.25">
      <c r="A71" s="7" t="s">
        <v>79</v>
      </c>
      <c r="B71" s="7" t="s">
        <v>110</v>
      </c>
      <c r="C71" s="128"/>
      <c r="D71" s="128"/>
      <c r="E71" s="128"/>
      <c r="F71" s="30">
        <v>40011</v>
      </c>
      <c r="G71" s="70"/>
      <c r="H71" s="62"/>
    </row>
    <row r="72" spans="1:10" s="23" customFormat="1" ht="15.75" customHeight="1" x14ac:dyDescent="0.25">
      <c r="A72" s="113"/>
      <c r="B72" s="8" t="s">
        <v>105</v>
      </c>
      <c r="C72" s="144">
        <v>0</v>
      </c>
      <c r="D72" s="144">
        <v>0</v>
      </c>
      <c r="E72" s="144"/>
      <c r="F72" s="31">
        <f>SUM(F71)</f>
        <v>40011</v>
      </c>
      <c r="G72" s="76">
        <v>0</v>
      </c>
      <c r="H72" s="63"/>
      <c r="J72" s="24"/>
    </row>
    <row r="73" spans="1:10" s="64" customFormat="1" x14ac:dyDescent="0.25">
      <c r="A73" s="96"/>
      <c r="B73" s="15"/>
      <c r="C73" s="119"/>
      <c r="D73" s="119"/>
      <c r="E73" s="119"/>
      <c r="F73" s="97"/>
      <c r="G73" s="102"/>
    </row>
    <row r="74" spans="1:10" x14ac:dyDescent="0.25">
      <c r="A74" s="101">
        <v>2059</v>
      </c>
      <c r="B74" s="11" t="s">
        <v>97</v>
      </c>
      <c r="C74" s="119"/>
      <c r="D74" s="131"/>
      <c r="E74" s="131"/>
      <c r="F74" s="95">
        <v>-2149.75</v>
      </c>
      <c r="G74" s="93">
        <v>0</v>
      </c>
      <c r="H74" s="62"/>
      <c r="J74"/>
    </row>
    <row r="75" spans="1:10" x14ac:dyDescent="0.25">
      <c r="A75" s="156" t="s">
        <v>80</v>
      </c>
      <c r="B75" s="157" t="s">
        <v>81</v>
      </c>
      <c r="C75" s="158"/>
      <c r="D75" s="159">
        <v>-60000</v>
      </c>
      <c r="E75" s="159" t="s">
        <v>111</v>
      </c>
      <c r="F75" s="30">
        <v>-34656.5</v>
      </c>
      <c r="G75" s="70">
        <v>-110000</v>
      </c>
      <c r="H75" s="62" t="s">
        <v>98</v>
      </c>
      <c r="J75"/>
    </row>
    <row r="76" spans="1:10" ht="26.25" x14ac:dyDescent="0.25">
      <c r="A76" s="156" t="s">
        <v>82</v>
      </c>
      <c r="B76" s="157" t="s">
        <v>83</v>
      </c>
      <c r="C76" s="158"/>
      <c r="D76" s="159">
        <v>-1500</v>
      </c>
      <c r="E76" s="159"/>
      <c r="F76" s="30">
        <v>-21454.9</v>
      </c>
      <c r="G76" s="70"/>
      <c r="H76" s="62"/>
      <c r="J76"/>
    </row>
    <row r="77" spans="1:10" s="23" customFormat="1" ht="15.75" customHeight="1" thickBot="1" x14ac:dyDescent="0.3">
      <c r="A77" s="110"/>
      <c r="B77" s="14" t="s">
        <v>105</v>
      </c>
      <c r="C77" s="132">
        <f>SUM(C75:C76)</f>
        <v>0</v>
      </c>
      <c r="D77" s="132">
        <f>SUM(D75:D76)</f>
        <v>-61500</v>
      </c>
      <c r="E77" s="132"/>
      <c r="F77" s="81">
        <f>SUM(F74:F76)</f>
        <v>-58261.15</v>
      </c>
      <c r="G77" s="74">
        <f>SUM(G75:G76)</f>
        <v>-110000</v>
      </c>
      <c r="H77" s="63"/>
      <c r="J77" s="24"/>
    </row>
    <row r="78" spans="1:10" s="38" customFormat="1" x14ac:dyDescent="0.25">
      <c r="C78" s="137"/>
      <c r="D78" s="145"/>
      <c r="E78" s="145"/>
      <c r="F78" s="46"/>
      <c r="G78" s="46"/>
      <c r="J78" s="36"/>
    </row>
    <row r="79" spans="1:10" s="38" customFormat="1" x14ac:dyDescent="0.25">
      <c r="C79" s="177"/>
      <c r="D79" s="145"/>
      <c r="E79" s="145"/>
      <c r="F79" s="46"/>
      <c r="G79" s="46"/>
      <c r="J79" s="36"/>
    </row>
    <row r="80" spans="1:10" ht="15.75" customHeight="1" x14ac:dyDescent="0.25">
      <c r="B80" s="26" t="s">
        <v>84</v>
      </c>
      <c r="C80" s="176" t="s">
        <v>101</v>
      </c>
      <c r="D80" s="146" t="s">
        <v>92</v>
      </c>
      <c r="E80" s="146"/>
      <c r="F80" s="32" t="s">
        <v>93</v>
      </c>
      <c r="G80" s="5" t="s">
        <v>0</v>
      </c>
      <c r="H80" s="6"/>
    </row>
    <row r="81" spans="1:9" ht="15.75" customHeight="1" x14ac:dyDescent="0.25">
      <c r="A81" s="19"/>
      <c r="B81" s="4" t="s">
        <v>89</v>
      </c>
      <c r="C81" s="138">
        <f>C9+C45+C59+C72</f>
        <v>598000</v>
      </c>
      <c r="D81" s="138">
        <f>D9+D45+D59+D72</f>
        <v>650000</v>
      </c>
      <c r="E81" s="138"/>
      <c r="F81" s="59">
        <f>F9+F45+F59+F72</f>
        <v>538000.75</v>
      </c>
      <c r="G81" s="21">
        <f>G9+G45+G59+G72</f>
        <v>580000</v>
      </c>
      <c r="H81" s="6" t="s">
        <v>85</v>
      </c>
      <c r="I81" s="3"/>
    </row>
    <row r="82" spans="1:9" ht="15.75" customHeight="1" x14ac:dyDescent="0.25">
      <c r="A82" s="19"/>
      <c r="B82" s="4" t="s">
        <v>90</v>
      </c>
      <c r="C82" s="138">
        <f>C35+C52+C62+C77</f>
        <v>-584800</v>
      </c>
      <c r="D82" s="138">
        <f>D35+D52+D62+D77</f>
        <v>-750050</v>
      </c>
      <c r="E82" s="138"/>
      <c r="F82" s="59">
        <f>F35+F52+F62+F77</f>
        <v>-514482.95000000007</v>
      </c>
      <c r="G82" s="21">
        <f>G35+G52+G62+G77</f>
        <v>-661850</v>
      </c>
      <c r="H82" s="6" t="s">
        <v>86</v>
      </c>
    </row>
    <row r="83" spans="1:9" ht="15.75" customHeight="1" x14ac:dyDescent="0.25">
      <c r="A83" s="19"/>
      <c r="B83" s="4" t="s">
        <v>91</v>
      </c>
      <c r="C83" s="138">
        <f>C81+C82</f>
        <v>13200</v>
      </c>
      <c r="D83" s="138">
        <f>D81+D82</f>
        <v>-100050</v>
      </c>
      <c r="E83" s="138"/>
      <c r="F83" s="59">
        <f>F81+F82</f>
        <v>23517.79999999993</v>
      </c>
      <c r="G83" s="21">
        <f>G81+G82</f>
        <v>-81850</v>
      </c>
      <c r="H83" s="6"/>
    </row>
    <row r="84" spans="1:9" ht="15.75" customHeight="1" x14ac:dyDescent="0.25">
      <c r="B84" s="25"/>
      <c r="C84" s="139"/>
      <c r="F84" s="46"/>
      <c r="H84" s="23"/>
    </row>
    <row r="85" spans="1:9" x14ac:dyDescent="0.25">
      <c r="F85" s="46"/>
      <c r="G85" s="56" t="s">
        <v>120</v>
      </c>
    </row>
    <row r="86" spans="1:9" x14ac:dyDescent="0.25">
      <c r="B86" s="147" t="s">
        <v>113</v>
      </c>
      <c r="C86" s="148"/>
      <c r="D86" s="149">
        <v>40000</v>
      </c>
      <c r="E86" s="149" t="s">
        <v>112</v>
      </c>
      <c r="F86" s="147"/>
      <c r="G86" s="150">
        <v>50000</v>
      </c>
      <c r="H86" s="155" t="s">
        <v>88</v>
      </c>
    </row>
    <row r="87" spans="1:9" ht="30" x14ac:dyDescent="0.25">
      <c r="B87" s="151" t="s">
        <v>121</v>
      </c>
      <c r="C87" s="148"/>
      <c r="D87" s="149">
        <v>20000</v>
      </c>
      <c r="E87" s="149" t="s">
        <v>115</v>
      </c>
      <c r="F87" s="147"/>
      <c r="G87" s="150"/>
      <c r="H87" s="155"/>
    </row>
    <row r="88" spans="1:9" ht="15.75" customHeight="1" x14ac:dyDescent="0.25">
      <c r="B88" s="128"/>
      <c r="C88" s="148"/>
      <c r="D88" s="152"/>
      <c r="E88" s="152"/>
      <c r="F88" s="147"/>
      <c r="G88" s="153"/>
      <c r="H88" s="155"/>
    </row>
    <row r="89" spans="1:9" ht="15.75" customHeight="1" x14ac:dyDescent="0.25">
      <c r="B89" s="128" t="s">
        <v>118</v>
      </c>
      <c r="C89" s="148"/>
      <c r="D89" s="128">
        <v>25000</v>
      </c>
      <c r="E89" s="128" t="s">
        <v>117</v>
      </c>
      <c r="F89" s="147"/>
      <c r="G89" s="150">
        <v>25000</v>
      </c>
      <c r="H89" s="155" t="s">
        <v>87</v>
      </c>
    </row>
    <row r="90" spans="1:9" x14ac:dyDescent="0.25">
      <c r="B90" s="148" t="s">
        <v>119</v>
      </c>
      <c r="C90" s="148"/>
      <c r="D90" s="149">
        <v>12000</v>
      </c>
      <c r="E90" s="149" t="s">
        <v>117</v>
      </c>
      <c r="F90" s="147"/>
      <c r="G90" s="150"/>
      <c r="H90" s="155"/>
    </row>
    <row r="91" spans="1:9" x14ac:dyDescent="0.25">
      <c r="B91" s="154"/>
      <c r="C91" s="148"/>
      <c r="D91" s="149"/>
      <c r="E91" s="149"/>
      <c r="F91" s="147"/>
      <c r="G91" s="150"/>
      <c r="H91" s="155"/>
    </row>
    <row r="92" spans="1:9" x14ac:dyDescent="0.25">
      <c r="B92" s="154"/>
      <c r="C92" s="148"/>
      <c r="D92" s="149"/>
      <c r="E92" s="149"/>
      <c r="F92" s="147"/>
      <c r="G92" s="150"/>
      <c r="H92" s="155"/>
    </row>
    <row r="93" spans="1:9" x14ac:dyDescent="0.25">
      <c r="B93" s="154"/>
      <c r="C93" s="148"/>
      <c r="D93" s="149"/>
      <c r="E93" s="149"/>
      <c r="F93" s="147"/>
      <c r="G93" s="150"/>
      <c r="H93" s="154"/>
    </row>
    <row r="94" spans="1:9" x14ac:dyDescent="0.25">
      <c r="D94" s="2">
        <f>SUM(D86:D93)</f>
        <v>97000</v>
      </c>
      <c r="F94" s="46"/>
      <c r="G94" s="2">
        <f>SUM(G86:G93)</f>
        <v>75000</v>
      </c>
    </row>
    <row r="95" spans="1:9" x14ac:dyDescent="0.25">
      <c r="F95" s="46"/>
    </row>
    <row r="96" spans="1:9" x14ac:dyDescent="0.25">
      <c r="F96" s="46"/>
    </row>
    <row r="97" spans="6:6" x14ac:dyDescent="0.25">
      <c r="F97" s="46"/>
    </row>
    <row r="98" spans="6:6" x14ac:dyDescent="0.25">
      <c r="F98" s="46"/>
    </row>
    <row r="99" spans="6:6" x14ac:dyDescent="0.25">
      <c r="F99" s="46"/>
    </row>
    <row r="100" spans="6:6" x14ac:dyDescent="0.25">
      <c r="F100" s="46"/>
    </row>
    <row r="101" spans="6:6" x14ac:dyDescent="0.25">
      <c r="F101" s="46"/>
    </row>
    <row r="102" spans="6:6" x14ac:dyDescent="0.25">
      <c r="F102" s="46"/>
    </row>
    <row r="103" spans="6:6" x14ac:dyDescent="0.25">
      <c r="F103" s="46"/>
    </row>
    <row r="104" spans="6:6" x14ac:dyDescent="0.25">
      <c r="F104" s="46"/>
    </row>
    <row r="105" spans="6:6" x14ac:dyDescent="0.25">
      <c r="F105" s="46"/>
    </row>
    <row r="106" spans="6:6" x14ac:dyDescent="0.25">
      <c r="F106" s="46"/>
    </row>
    <row r="107" spans="6:6" x14ac:dyDescent="0.25">
      <c r="F107" s="46"/>
    </row>
    <row r="108" spans="6:6" x14ac:dyDescent="0.25">
      <c r="F108" s="46"/>
    </row>
    <row r="109" spans="6:6" x14ac:dyDescent="0.25">
      <c r="F109" s="46"/>
    </row>
    <row r="110" spans="6:6" x14ac:dyDescent="0.25">
      <c r="F110" s="46"/>
    </row>
    <row r="111" spans="6:6" x14ac:dyDescent="0.25">
      <c r="F111" s="46"/>
    </row>
    <row r="112" spans="6:6" x14ac:dyDescent="0.25">
      <c r="F112" s="46"/>
    </row>
    <row r="113" spans="6:6" x14ac:dyDescent="0.25">
      <c r="F113" s="46"/>
    </row>
    <row r="114" spans="6:6" x14ac:dyDescent="0.25">
      <c r="F114" s="46"/>
    </row>
    <row r="115" spans="6:6" x14ac:dyDescent="0.25">
      <c r="F115" s="46"/>
    </row>
    <row r="116" spans="6:6" x14ac:dyDescent="0.25">
      <c r="F116" s="46"/>
    </row>
    <row r="117" spans="6:6" x14ac:dyDescent="0.25">
      <c r="F117" s="46"/>
    </row>
    <row r="118" spans="6:6" x14ac:dyDescent="0.25">
      <c r="F118" s="46"/>
    </row>
    <row r="119" spans="6:6" x14ac:dyDescent="0.25">
      <c r="F119" s="46"/>
    </row>
    <row r="120" spans="6:6" x14ac:dyDescent="0.25">
      <c r="F120" s="46"/>
    </row>
    <row r="121" spans="6:6" x14ac:dyDescent="0.25">
      <c r="F121" s="46"/>
    </row>
    <row r="122" spans="6:6" x14ac:dyDescent="0.25">
      <c r="F122" s="46"/>
    </row>
    <row r="123" spans="6:6" x14ac:dyDescent="0.25">
      <c r="F123" s="46"/>
    </row>
    <row r="124" spans="6:6" x14ac:dyDescent="0.25">
      <c r="F124" s="46"/>
    </row>
    <row r="125" spans="6:6" x14ac:dyDescent="0.25">
      <c r="F125" s="46"/>
    </row>
    <row r="126" spans="6:6" x14ac:dyDescent="0.25">
      <c r="F126" s="46"/>
    </row>
    <row r="127" spans="6:6" x14ac:dyDescent="0.25">
      <c r="F127" s="46"/>
    </row>
    <row r="128" spans="6:6" x14ac:dyDescent="0.25">
      <c r="F128" s="46"/>
    </row>
    <row r="129" spans="6:6" x14ac:dyDescent="0.25">
      <c r="F129" s="46"/>
    </row>
    <row r="130" spans="6:6" x14ac:dyDescent="0.25">
      <c r="F130" s="46"/>
    </row>
    <row r="131" spans="6:6" x14ac:dyDescent="0.25">
      <c r="F131" s="46"/>
    </row>
    <row r="132" spans="6:6" x14ac:dyDescent="0.25">
      <c r="F132" s="46"/>
    </row>
    <row r="133" spans="6:6" x14ac:dyDescent="0.25">
      <c r="F133" s="46"/>
    </row>
    <row r="134" spans="6:6" x14ac:dyDescent="0.25">
      <c r="F134" s="46"/>
    </row>
    <row r="135" spans="6:6" x14ac:dyDescent="0.25">
      <c r="F135" s="46"/>
    </row>
    <row r="136" spans="6:6" x14ac:dyDescent="0.25">
      <c r="F136" s="46"/>
    </row>
    <row r="137" spans="6:6" x14ac:dyDescent="0.25">
      <c r="F137" s="46"/>
    </row>
    <row r="138" spans="6:6" x14ac:dyDescent="0.25">
      <c r="F138" s="46"/>
    </row>
    <row r="139" spans="6:6" x14ac:dyDescent="0.25">
      <c r="F139" s="46"/>
    </row>
    <row r="140" spans="6:6" x14ac:dyDescent="0.25">
      <c r="F140" s="46"/>
    </row>
    <row r="141" spans="6:6" x14ac:dyDescent="0.25">
      <c r="F141" s="46"/>
    </row>
    <row r="142" spans="6:6" x14ac:dyDescent="0.25">
      <c r="F142" s="46"/>
    </row>
    <row r="143" spans="6:6" x14ac:dyDescent="0.25">
      <c r="F143" s="46"/>
    </row>
    <row r="144" spans="6:6" x14ac:dyDescent="0.25">
      <c r="F144" s="46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Navntoft Pedersen</dc:creator>
  <cp:lastModifiedBy>Lisbeth Navntoft Pedersen</cp:lastModifiedBy>
  <dcterms:created xsi:type="dcterms:W3CDTF">2021-03-05T16:34:00Z</dcterms:created>
  <dcterms:modified xsi:type="dcterms:W3CDTF">2022-02-08T10:22:14Z</dcterms:modified>
</cp:coreProperties>
</file>